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150" windowWidth="28710" windowHeight="6210"/>
  </bookViews>
  <sheets>
    <sheet name="PCRA" sheetId="1" r:id="rId1"/>
  </sheets>
  <definedNames>
    <definedName name="CompletePercent">PCRA!$C$70</definedName>
  </definedNames>
  <calcPr calcId="145621"/>
</workbook>
</file>

<file path=xl/calcChain.xml><?xml version="1.0" encoding="utf-8"?>
<calcChain xmlns="http://schemas.openxmlformats.org/spreadsheetml/2006/main">
  <c r="D34" i="1" l="1"/>
  <c r="C71" i="1"/>
  <c r="C62" i="1"/>
  <c r="C70" i="1"/>
  <c r="A47" i="1"/>
  <c r="B68" i="1" s="1"/>
  <c r="D60" i="1"/>
  <c r="C68" i="1" s="1"/>
  <c r="C60" i="1"/>
  <c r="B60" i="1"/>
  <c r="A41" i="1"/>
  <c r="B67" i="1" s="1"/>
  <c r="A35" i="1"/>
  <c r="B66" i="1" s="1"/>
  <c r="D46" i="1"/>
  <c r="C67" i="1" s="1"/>
  <c r="C46" i="1"/>
  <c r="B46" i="1"/>
  <c r="D40" i="1"/>
  <c r="C66" i="1" s="1"/>
  <c r="C40" i="1"/>
  <c r="B40" i="1"/>
  <c r="A28" i="1"/>
  <c r="B65" i="1" s="1"/>
  <c r="A23" i="1"/>
  <c r="B64" i="1" s="1"/>
  <c r="A9" i="1"/>
  <c r="B63" i="1" s="1"/>
  <c r="C65" i="1" l="1"/>
  <c r="C34" i="1"/>
  <c r="B34" i="1"/>
  <c r="B27" i="1"/>
  <c r="C27" i="1"/>
  <c r="D27" i="1"/>
  <c r="C64" i="1" s="1"/>
  <c r="D22" i="1"/>
  <c r="C72" i="1" s="1"/>
  <c r="C22" i="1"/>
  <c r="B22" i="1"/>
  <c r="C63" i="1" l="1"/>
  <c r="C69" i="1" s="1"/>
  <c r="C73" i="1" l="1"/>
</calcChain>
</file>

<file path=xl/sharedStrings.xml><?xml version="1.0" encoding="utf-8"?>
<sst xmlns="http://schemas.openxmlformats.org/spreadsheetml/2006/main" count="115" uniqueCount="84">
  <si>
    <t>Question</t>
  </si>
  <si>
    <t>Options</t>
  </si>
  <si>
    <t>Score</t>
  </si>
  <si>
    <t>1 - $50,000 or less
2 -  $50,000 to $250,000
3 -  $500,000 to $1,000,000
4 - $1,000,000 to $3,000,000
5 - $3,000,000 or more</t>
  </si>
  <si>
    <t>Project Description:</t>
  </si>
  <si>
    <t>Completed By:</t>
  </si>
  <si>
    <t>Date Completed:</t>
  </si>
  <si>
    <t>Project Name:</t>
  </si>
  <si>
    <t>GNWT Project Complexity and Risk Assessment Worksheet</t>
  </si>
  <si>
    <t>Num</t>
  </si>
  <si>
    <t>What percentage of the overall project budget is for procurement?</t>
  </si>
  <si>
    <t>What is the total budget request for this project?</t>
  </si>
  <si>
    <t>1 - 0%
2 - 1% to 25%
3 - 26% to 50%
4 - 51% to 75%
5 - More than 75%</t>
  </si>
  <si>
    <t>Documentation/Notes</t>
  </si>
  <si>
    <t>Relative to the average project in your organization, which of the following adjectives describes the total budget of this project?</t>
  </si>
  <si>
    <t>1 - Smaller
3 - Average
5 - Larger</t>
  </si>
  <si>
    <t>1 - 5 or less
2 - 6 to 10
3 - 11 to 25
4 - 25 to 50
5 - More than 50</t>
  </si>
  <si>
    <t>How many people are required to complete this project at its peak activity?
Note: People can be part-time or full-time on the project, including GNWT employees and individual contractors, but excluding vendor-supplied work teams.</t>
  </si>
  <si>
    <t>1 - 6 months or less
2 - 6 to 12 months
3 - 12 to 24 months
4 - 24 to 36 months
5 - More than 36 months</t>
  </si>
  <si>
    <t>Horizontal (i.e. cross-departmental or cross-agency) scope:   
How many sponsoring or funding departments or agencies are involved?</t>
  </si>
  <si>
    <t>1 - Only involves one department or agency
2 - Involves two departments/agencies
3 - Involves three department/agencies
4 - Involves four department/agencies
5 - Involves more than four department/agencies</t>
  </si>
  <si>
    <t>Project Reach
The outcome of this project changes or directly affects the following:</t>
  </si>
  <si>
    <r>
      <t xml:space="preserve">From project initiation to project implementation, what is the expected duration of the project?
</t>
    </r>
    <r>
      <rPr>
        <b/>
        <sz val="12"/>
        <color theme="1"/>
        <rFont val="Calibri"/>
        <family val="2"/>
        <scheme val="minor"/>
      </rPr>
      <t>Note:</t>
    </r>
    <r>
      <rPr>
        <sz val="12"/>
        <color theme="1"/>
        <rFont val="Calibri"/>
        <family val="2"/>
        <scheme val="minor"/>
      </rPr>
      <t xml:space="preserve"> Use definitions from 'A Guide to the Project Management Body of Knowledge' for initiation and implementation</t>
    </r>
  </si>
  <si>
    <t>1 - One business process
2 - Multiple processes within a division
3 - Multiple divisions
4 - One entire department
5 - Multiple departments</t>
  </si>
  <si>
    <t>In supporting the achievement of the expected outcomes, how many of the following criteria apply to the costing model?
a) The source of funds has been identified. 
b) The funds are committed (i.e. authority to spend).</t>
  </si>
  <si>
    <t>1 - Both criteria are met
3 - One criterion is met
5 - Neither criteria is met</t>
  </si>
  <si>
    <t xml:space="preserve">Is the project susceptible to time delays? Time delays can have a number of causes, such as the following: 
a) Changes in technology; 
b) Requirements of participating organizations; 
c) Seasonal considerations;
d) The need for policy approvals; and
e) External influences. </t>
  </si>
  <si>
    <t>1 - Not suspectible to time delays
3 - Moderately susceptible - delays would have minor effects on schedule
5 - Highly susceptible - delays would have major effects on schedule and could be critical</t>
  </si>
  <si>
    <t>Does public perception influence the manner in which the project is conducted?</t>
  </si>
  <si>
    <t>Do health and safety requirements add significant complexity to the requirements of this project?</t>
  </si>
  <si>
    <t>1 - No
5 - Yes</t>
  </si>
  <si>
    <t>To what degree is the department's management and relevant stakeholders aware of the project?</t>
  </si>
  <si>
    <t>How critical is the project to department, agency or program's key outcomes?</t>
  </si>
  <si>
    <t>1 - The project is critical to the department, agency or program's outcomes
3 - There is good alignment with indirect contribution to the outcomes of the department, agency or program
5 - There is weak alignment with the outcomes or the outcomes have not been established</t>
  </si>
  <si>
    <t>1 - There is consistent, clear and comprehensive awareness of the project at all relevant levels
3 - There is good general awareness of the project, its implications and its budget
5 - There is minimal awareness of the project in relevant levels of the organization</t>
  </si>
  <si>
    <t xml:space="preserve">Will the project required products, goods or services be supplied in a timely manner by an appropriate vendor? </t>
  </si>
  <si>
    <t>Contracting capabilities
How many of the following statements are true?
a) Personnel supporting this project have expertise in writing specifications or RFPs/SOWs.
b) Personnel supporting this project have subject-matter expertise in the goods or services being procured.
c) There is a robust departmental process for reviewing all awarded contracts.</t>
  </si>
  <si>
    <t>Number of contracts
How many separate contracts associated with key deliverables are planned for this project?</t>
  </si>
  <si>
    <t>Total Project Complexity and Risk Score:</t>
  </si>
  <si>
    <t>Percent Complete:</t>
  </si>
  <si>
    <t>ICT Capital Funding Process Required?</t>
  </si>
  <si>
    <t>1 - Products, good and services can be readily supplied in a timely manner
2 - Potential slippage of project schedule may be due to procurement complexity or vendor challenges
3 - The project deliverables, schedule or budget may be seriously affected by limited qualified bidders, significant RFP delays or extended challenges</t>
  </si>
  <si>
    <t>1 - One contract
2 - Two contracts
3 - Three contracts
4 - Four contracts
5 - Five or more contractrs</t>
  </si>
  <si>
    <t>1 - All statements are true
2 - One statement is true
3 - None of the statements are true</t>
  </si>
  <si>
    <t>Contract management
How many of the following statements are true?
a. The personnel who wrote the contract are involved in the management of the contract.
b. There is a standardized acceptance process for the review of the completion of contracts (e.g. peer reviewing or review of the completion of deliverables).
c. The lines of communication between the contract authority and the contractor are well-defined and regularized.
d. There is a standardized process for reporting progress (e.g. punctual evaluation or regular meetings).
e. There is a mechanism in place to address any contractual disagreements between parties regarding the completion of a contract.</t>
  </si>
  <si>
    <t>1 - All statements are true
2 - Four statements are true
3 - Three statements are true
4 - Two statements are true
5 - One or none of the statements are true</t>
  </si>
  <si>
    <t>Does your organization anticipate a shortage of available personnel with appropriate skills during a significant period of the project?</t>
  </si>
  <si>
    <t>What is the predicted stability of the project team? Consider the following criteria:
a) The project team has previously worked together.
b) A low rate of turnover is expected.
c) It is expected that a suitable replacement will be readily available.</t>
  </si>
  <si>
    <t>Knowledge and Experience 
Consider the following criteria:
a)  The project will use a proven approach
b)  This type of project has been done before in the GNWT.
c) The project will use resources that have been applied to this type of project before.</t>
  </si>
  <si>
    <t>1 - All three criteria are met
2 - Two of the three criteria are met
4 - One of the three criteria is met
5 - None of the three criteria are met</t>
  </si>
  <si>
    <t>Describe the overall effect of this project on the organization:</t>
  </si>
  <si>
    <t>Does the project have a change management plan?</t>
  </si>
  <si>
    <t>1 - Project will fit with current departmental or agency processes, use existing workforce and skills, and not require substantial changes to technology and other infrastructure.
3 - Some changes to processes, staffing models or technology will be required
5 - Significant restructuring of business processes staffing requirements, partner relationships and infrastructure will be required.</t>
  </si>
  <si>
    <t>1 - Change Management will be required and a CM Plan has been prepared. Alternatively, there is no significant change management required.
3 - Change Management will be required and preparation of a CM Plan is incorporated or included in the Project Plan.
5 - Change Management will be required but there are no plans to establish a CM Plan.</t>
  </si>
  <si>
    <t>What level of complexity is introduced to ensure that this project complies with relevant policy requirements, such as those regarding security, accessibility, common look and feel standards for the Internet, and management of government information?</t>
  </si>
  <si>
    <t>1 - The project fully conforms with all applicable policies. Alternatively, the project is not subject to any of these policies.
3 - There are some challenges associated with policy requirements, but the project team is adequately equipped to address these.
5 - There is a lack of confidence that policy requirements can be met on schedule and within the budget.</t>
  </si>
  <si>
    <t>How many of the following statements are true?
a) The project solution requires a high degree of availability.
b) The project solution requires customization beyond normal configuration.
c) The project solution requires a high degree of performance quality.
d) The project solution requires a high degree of reliability.
Note: “Project solution” is the major output that the project will deliver.</t>
  </si>
  <si>
    <t>In defining project requirements, how many of the following statements are true?
a)  The requirements can be defined with very few people
b)  The requirements can be defined in a short period of time
c)  There is a small number of individual requirements to define
d)  The requirements do not require a high degree of detail</t>
  </si>
  <si>
    <t xml:space="preserve">Have feasibility studies been conducted, and is there confidence in the assumptions made in the feasibility studies?
Note: Prototypes or proof of concept exercises are included as feasibility activities. </t>
  </si>
  <si>
    <t>Indefinable Requirements 
(Known Unknowns) 
What percentage of tasks cannot be fully defined until the completion of previous tasks? 
Note: These are tasks that may be understood but cannot be documented in detail due to dependency on results from a previous task.</t>
  </si>
  <si>
    <t>To what extent are the project’s requirements clear, completed, and communicated?</t>
  </si>
  <si>
    <t>Stability of project requirements  
How many of the following project requirement characteristics are expected to remain stable?
a)  quality
b)  functionality
c)  schedule
d)  integration
e)  design
f)  testing          
                                                                                                                                              Note: Project characterisitics should be expected to remain stable if the project requirements are stable.</t>
  </si>
  <si>
    <t>Are any other projects dependent on outputs or outcomes of this project?</t>
  </si>
  <si>
    <t>Are outcomes of this project dependent on the outputs and/or outcomes of any other projects?</t>
  </si>
  <si>
    <t xml:space="preserve">What degree of integration with other projects, systems, infrastructure, or organizations is required? </t>
  </si>
  <si>
    <t>Relative to the average project in your organization, which of the following adjectives describes the number of tasks, elements, or deliverables in the work breakdown structure?</t>
  </si>
  <si>
    <t>Resources
What is the effect on the project of the requirement for scarce resources or resources that are in very high demand? 
Note: Resources can be internal or external to the government and can be people, goods, or services. If a resource is scarce internally but available externally, then the resource is not considered scarce.</t>
  </si>
  <si>
    <t>1 - None of the statements are true
2 - One of the statements is true
3 - Two of the statements are true
4 - Three of the statements are true
5 - Four of the statements are true</t>
  </si>
  <si>
    <t>1 - Four of the statements are true
2 - Three of the statements are true
3 - Two of the statements are true
4 - One of the statements is true
5 - None of the statements are true</t>
  </si>
  <si>
    <t xml:space="preserve">1 - Feasibility studies are not required, because none of the requirements are technically difficult to implement.
2 - Feasibility studies were conducted and there is confidence in the assumptions made.
4 - Feasibility studies were conducted but there is not complete confidence in the assumptions made.
5 - Feasibilities studies were necessary but not conducted,
</t>
  </si>
  <si>
    <t>1 - 10 per cent
2 - 20 per cent
3 - 30 per cent
4 - 40 per cent
5 - &gt;40 per cent</t>
  </si>
  <si>
    <t>1 - All requirements are clear, complete and communicated.
3 - Up to 10 per cent of total requirements are not complete or are undocumented.
5 - More than 10 per cent of total requirements are not complete or are unclear.</t>
  </si>
  <si>
    <t>1 - All of the project requirement characteristics are expected to remain stable.
2 - Five of the six project requirement characteristics are expected to remain stable.
3 - Four of the six project requirement characteristics are expected to remain stable.
4 - Three of the six project requirement characteristics are expected to remain stable.
5 - Two or less of the project requirement characteristics are expected to remain stable.</t>
  </si>
  <si>
    <t>1 - There are few complex integration requirements; activities to specify integration are included in the project management plan.
3 - There is adequate understanding and planning for integration.
5 - There are highly complex or numerous integration requirements and insufficient planning of required activities.</t>
  </si>
  <si>
    <t>1 - Small
3 - Medium
5 - Large</t>
  </si>
  <si>
    <t>1 - No scarce resources are required or not applicable.
2 - The project will incur minor delays or minor cost overruns due to scarcity of resources.
3 - The project will incur moderate delays or moderate cost overruns due to scarcity of resources.
4 - The project will incur significant delays or significant cost overruns due to scarcity of resources.
5 - The success of the project is critically dependent on scarce resources.</t>
  </si>
  <si>
    <t>[Project Name]</t>
  </si>
  <si>
    <t>[Brief description of project purpose]</t>
  </si>
  <si>
    <t>[The person or team completing the worksheet]</t>
  </si>
  <si>
    <t>Instructions:</t>
  </si>
  <si>
    <t>To complete this worksheet, fill out Column D "Score" with values 1 to 5 in each section below. Using Column E "Documentation/Notes", to note any comments or rationale behind your score. A results summary follows the sections.</t>
  </si>
  <si>
    <t>[YYYY-MM-DD]</t>
  </si>
  <si>
    <t>Recommended Gating Model:</t>
  </si>
  <si>
    <t>Recommended Number of Project Management FTEs: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</si>
</sst>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color theme="1"/>
      <name val="Calibri"/>
      <family val="2"/>
      <scheme val="minor"/>
    </font>
    <font>
      <b/>
      <sz val="18"/>
      <color theme="1"/>
      <name val="Cambria"/>
      <family val="1"/>
      <scheme val="major"/>
    </font>
    <font>
      <b/>
      <sz val="12"/>
      <color theme="1"/>
      <name val="Calibri"/>
      <family val="2"/>
      <scheme val="minor"/>
    </font>
    <font>
      <sz val="12"/>
      <color theme="1"/>
      <name val="Calibri"/>
      <family val="2"/>
      <scheme val="minor"/>
    </font>
    <font>
      <b/>
      <sz val="24"/>
      <color theme="1"/>
      <name val="Cambria"/>
      <family val="1"/>
      <scheme val="major"/>
    </font>
    <font>
      <sz val="11"/>
      <color theme="1"/>
      <name val="Calibri"/>
      <family val="2"/>
      <scheme val="minor"/>
    </font>
    <font>
      <b/>
      <sz val="14"/>
      <color theme="1"/>
      <name val="Calibri"/>
      <family val="2"/>
      <scheme val="minor"/>
    </font>
    <font>
      <b/>
      <sz val="28"/>
      <color theme="1"/>
      <name val="Calibri"/>
      <family val="2"/>
      <scheme val="minor"/>
    </font>
    <font>
      <b/>
      <sz val="20"/>
      <color theme="0"/>
      <name val="Calibri"/>
      <family val="2"/>
      <scheme val="minor"/>
    </font>
    <font>
      <sz val="28"/>
      <color theme="1"/>
      <name val="Calibri"/>
      <family val="2"/>
      <scheme val="minor"/>
    </font>
    <font>
      <sz val="12"/>
      <color theme="1"/>
      <name val="Calibri"/>
      <family val="2"/>
      <scheme val="minor"/>
    </font>
    <font>
      <b/>
      <sz val="28"/>
      <color theme="1"/>
      <name val="Calibri"/>
      <family val="2"/>
      <scheme val="minor"/>
    </font>
    <font>
      <sz val="18"/>
      <color theme="1"/>
      <name val="Calibri"/>
      <family val="2"/>
      <scheme val="minor"/>
    </font>
    <font>
      <sz val="14"/>
      <color theme="1"/>
      <name val="Calibri"/>
      <family val="2"/>
      <scheme val="minor"/>
    </font>
  </fonts>
  <fills count="4">
    <fill>
      <patternFill patternType="none"/>
    </fill>
    <fill>
      <patternFill patternType="gray125"/>
    </fill>
    <fill>
      <patternFill patternType="solid">
        <fgColor theme="4"/>
        <bgColor indexed="64"/>
      </patternFill>
    </fill>
    <fill>
      <patternFill patternType="solid">
        <fgColor theme="0" tint="-0.14999847407452621"/>
        <bgColor indexed="64"/>
      </patternFill>
    </fill>
  </fills>
  <borders count="15">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2">
    <xf numFmtId="0" fontId="0" fillId="0" borderId="0"/>
    <xf numFmtId="9" fontId="5" fillId="0" borderId="0" applyFont="0" applyFill="0" applyBorder="0" applyAlignment="0" applyProtection="0"/>
  </cellStyleXfs>
  <cellXfs count="42">
    <xf numFmtId="0" fontId="0" fillId="0" borderId="0" xfId="0"/>
    <xf numFmtId="0" fontId="1" fillId="0" borderId="0" xfId="0" applyFont="1"/>
    <xf numFmtId="0" fontId="3" fillId="0" borderId="0" xfId="0" applyFont="1" applyAlignment="1">
      <alignment wrapText="1"/>
    </xf>
    <xf numFmtId="0" fontId="3" fillId="0" borderId="0" xfId="0" applyFont="1"/>
    <xf numFmtId="0" fontId="3"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xf>
    <xf numFmtId="164" fontId="7" fillId="0" borderId="0" xfId="0" applyNumberFormat="1" applyFont="1" applyAlignment="1">
      <alignment horizontal="center"/>
    </xf>
    <xf numFmtId="164" fontId="7" fillId="0" borderId="2" xfId="0" applyNumberFormat="1" applyFont="1" applyBorder="1" applyAlignment="1">
      <alignment horizontal="center"/>
    </xf>
    <xf numFmtId="164" fontId="7" fillId="0" borderId="6" xfId="0" applyNumberFormat="1" applyFont="1" applyBorder="1" applyAlignment="1">
      <alignment horizontal="center"/>
    </xf>
    <xf numFmtId="0" fontId="8" fillId="2" borderId="7" xfId="0" applyFont="1" applyFill="1" applyBorder="1" applyAlignment="1">
      <alignment vertical="center" wrapText="1"/>
    </xf>
    <xf numFmtId="164" fontId="7" fillId="0" borderId="10" xfId="0" applyNumberFormat="1" applyFont="1" applyBorder="1" applyAlignment="1">
      <alignment horizontal="center"/>
    </xf>
    <xf numFmtId="9" fontId="7" fillId="0" borderId="10" xfId="1" applyFont="1" applyBorder="1" applyAlignment="1">
      <alignment horizontal="center"/>
    </xf>
    <xf numFmtId="0" fontId="9" fillId="0" borderId="0" xfId="0" applyFont="1" applyAlignment="1">
      <alignment horizontal="center"/>
    </xf>
    <xf numFmtId="0" fontId="10"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164" fontId="11" fillId="0" borderId="0" xfId="0" applyNumberFormat="1" applyFont="1" applyAlignment="1">
      <alignment horizontal="center"/>
    </xf>
    <xf numFmtId="0" fontId="10" fillId="0" borderId="0" xfId="0" applyFont="1" applyAlignment="1">
      <alignment wrapText="1"/>
    </xf>
    <xf numFmtId="0" fontId="12" fillId="0" borderId="0" xfId="0" applyFont="1" applyAlignment="1">
      <alignment horizontal="right" textRotation="90" wrapText="1"/>
    </xf>
    <xf numFmtId="0" fontId="13" fillId="0" borderId="12" xfId="0" applyFont="1" applyBorder="1" applyAlignment="1">
      <alignment horizontal="left" vertical="center" wrapText="1"/>
    </xf>
    <xf numFmtId="0" fontId="6" fillId="0" borderId="5" xfId="0" applyFont="1" applyBorder="1" applyAlignment="1">
      <alignment horizontal="left" vertical="center"/>
    </xf>
    <xf numFmtId="0" fontId="6" fillId="0" borderId="1" xfId="0" applyFont="1" applyBorder="1" applyAlignment="1">
      <alignment horizontal="left" vertical="center"/>
    </xf>
    <xf numFmtId="0" fontId="6" fillId="0" borderId="11" xfId="0" applyFont="1" applyBorder="1" applyAlignment="1">
      <alignment horizontal="left" vertical="center"/>
    </xf>
    <xf numFmtId="0" fontId="8" fillId="2" borderId="8" xfId="0" applyFont="1" applyFill="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center"/>
      <protection locked="0"/>
    </xf>
    <xf numFmtId="0" fontId="3" fillId="0" borderId="0" xfId="0" applyFont="1" applyAlignment="1" applyProtection="1">
      <alignment horizontal="left" vertical="top" wrapText="1"/>
      <protection locked="0"/>
    </xf>
    <xf numFmtId="0" fontId="8" fillId="2" borderId="8" xfId="0" applyFont="1" applyFill="1" applyBorder="1" applyAlignment="1">
      <alignment horizontal="center" vertical="center"/>
    </xf>
    <xf numFmtId="0" fontId="6" fillId="0" borderId="5" xfId="0" applyFont="1" applyBorder="1" applyAlignment="1">
      <alignment wrapText="1"/>
    </xf>
    <xf numFmtId="0" fontId="6" fillId="0" borderId="1" xfId="0" applyFont="1" applyBorder="1" applyAlignment="1">
      <alignment wrapText="1"/>
    </xf>
    <xf numFmtId="0" fontId="6" fillId="0" borderId="9" xfId="0" applyFont="1" applyBorder="1" applyAlignment="1">
      <alignment wrapText="1"/>
    </xf>
    <xf numFmtId="0" fontId="6" fillId="3" borderId="5" xfId="0" applyFont="1" applyFill="1" applyBorder="1" applyAlignment="1">
      <alignment wrapText="1"/>
    </xf>
    <xf numFmtId="0" fontId="7" fillId="3" borderId="6" xfId="0" applyFont="1" applyFill="1" applyBorder="1" applyAlignment="1">
      <alignment horizontal="center"/>
    </xf>
    <xf numFmtId="0" fontId="6" fillId="3" borderId="3" xfId="0" applyFont="1" applyFill="1" applyBorder="1" applyAlignment="1">
      <alignment wrapText="1"/>
    </xf>
    <xf numFmtId="0" fontId="7" fillId="3" borderId="4" xfId="0" applyFont="1" applyFill="1" applyBorder="1" applyAlignment="1">
      <alignment horizontal="center"/>
    </xf>
    <xf numFmtId="0" fontId="6" fillId="3" borderId="13" xfId="0" applyFont="1" applyFill="1" applyBorder="1" applyAlignment="1">
      <alignment vertical="center" wrapText="1"/>
    </xf>
    <xf numFmtId="2" fontId="7" fillId="3" borderId="14" xfId="0" applyNumberFormat="1" applyFont="1" applyFill="1" applyBorder="1" applyAlignment="1">
      <alignment horizontal="center"/>
    </xf>
  </cellXfs>
  <cellStyles count="2">
    <cellStyle name="Normal" xfId="0" builtinId="0"/>
    <cellStyle name="Percent" xfId="1" builtinId="5"/>
  </cellStyles>
  <dxfs count="60">
    <dxf>
      <font>
        <b val="0"/>
        <i val="0"/>
        <strike val="0"/>
        <condense val="0"/>
        <extend val="0"/>
        <outline val="0"/>
        <shadow val="0"/>
        <u val="none"/>
        <vertAlign val="baseline"/>
        <sz val="12"/>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28"/>
        <color theme="1"/>
        <name val="Calibri"/>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28"/>
        <color theme="1"/>
        <name val="Calibri"/>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28"/>
        <color theme="1"/>
        <name val="Calibri"/>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28"/>
        <color theme="1"/>
        <name val="Calibri"/>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28"/>
        <color theme="1"/>
        <name val="Calibri"/>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28"/>
        <color theme="1"/>
        <name val="Calibri"/>
        <scheme val="min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dxf>
    <dxf>
      <font>
        <strike val="0"/>
        <outline val="0"/>
        <shadow val="0"/>
        <u val="none"/>
        <vertAlign val="baseline"/>
        <sz val="12"/>
        <color theme="1"/>
        <name val="Calibri"/>
        <scheme val="minor"/>
      </font>
      <alignment horizontal="left" vertical="top" textRotation="0" wrapText="1" indent="0" justifyLastLine="0" shrinkToFit="0" readingOrder="0"/>
      <protection locked="0" hidden="0"/>
    </dxf>
    <dxf>
      <font>
        <b/>
        <strike val="0"/>
        <outline val="0"/>
        <shadow val="0"/>
        <u val="none"/>
        <vertAlign val="baseline"/>
        <sz val="28"/>
        <color theme="1"/>
        <name val="Calibri"/>
        <scheme val="minor"/>
      </font>
      <alignment horizontal="center" vertical="center" textRotation="0" wrapText="0" indent="0" justifyLastLine="0" shrinkToFit="0" readingOrder="0"/>
      <protection locked="0" hidden="0"/>
    </dxf>
    <dxf>
      <font>
        <strike val="0"/>
        <outline val="0"/>
        <shadow val="0"/>
        <u val="none"/>
        <vertAlign val="baseline"/>
        <sz val="12"/>
        <color theme="1"/>
      </font>
      <alignment horizontal="left" vertical="center" textRotation="0" indent="0" justifyLastLine="0" shrinkToFit="0" readingOrder="0"/>
    </dxf>
    <dxf>
      <font>
        <strike val="0"/>
        <outline val="0"/>
        <shadow val="0"/>
        <u val="none"/>
        <vertAlign val="baseline"/>
        <sz val="12"/>
        <color theme="1"/>
      </font>
      <alignment horizontal="left" vertical="center" textRotation="0" wrapText="1" indent="0" justifyLastLine="0" shrinkToFit="0" readingOrder="0"/>
    </dxf>
    <dxf>
      <font>
        <strike val="0"/>
        <outline val="0"/>
        <shadow val="0"/>
        <u val="none"/>
        <vertAlign val="baseline"/>
        <sz val="12"/>
        <color theme="1"/>
      </font>
      <alignment horizontal="center" vertical="center" textRotation="0" wrapText="0" indent="0" justifyLastLine="0" shrinkToFit="0" readingOrder="0"/>
    </dxf>
    <dxf>
      <font>
        <strike val="0"/>
        <outline val="0"/>
        <shadow val="0"/>
        <u val="none"/>
        <vertAlign val="baseline"/>
        <sz val="12"/>
        <color theme="1"/>
        <name val="Calibri"/>
        <scheme val="minor"/>
      </font>
      <alignment horizontal="left" vertical="top" textRotation="0" wrapText="1" indent="0" justifyLastLine="0" shrinkToFit="0" readingOrder="0"/>
      <protection locked="0" hidden="0"/>
    </dxf>
    <dxf>
      <font>
        <b/>
        <strike val="0"/>
        <outline val="0"/>
        <shadow val="0"/>
        <u val="none"/>
        <vertAlign val="baseline"/>
        <sz val="28"/>
        <color theme="1"/>
        <name val="Calibri"/>
        <scheme val="minor"/>
      </font>
      <alignment horizontal="center" vertical="center" textRotation="0" wrapText="0" indent="0" justifyLastLine="0" shrinkToFit="0" readingOrder="0"/>
      <protection locked="0" hidden="0"/>
    </dxf>
    <dxf>
      <font>
        <strike val="0"/>
        <outline val="0"/>
        <shadow val="0"/>
        <u val="none"/>
        <vertAlign val="baseline"/>
        <sz val="12"/>
        <color theme="1"/>
      </font>
      <alignment horizontal="left" vertical="center" textRotation="0" indent="0" justifyLastLine="0" shrinkToFit="0" readingOrder="0"/>
    </dxf>
    <dxf>
      <font>
        <strike val="0"/>
        <outline val="0"/>
        <shadow val="0"/>
        <u val="none"/>
        <vertAlign val="baseline"/>
        <sz val="12"/>
        <color theme="1"/>
      </font>
      <alignment horizontal="left" vertical="center" textRotation="0" wrapText="1" indent="0" justifyLastLine="0" shrinkToFit="0" readingOrder="0"/>
    </dxf>
    <dxf>
      <font>
        <strike val="0"/>
        <outline val="0"/>
        <shadow val="0"/>
        <u val="none"/>
        <vertAlign val="baseline"/>
        <sz val="12"/>
        <color theme="1"/>
      </font>
      <alignment horizontal="center" vertical="center" textRotation="0" wrapText="0" indent="0" justifyLastLine="0" shrinkToFit="0" readingOrder="0"/>
    </dxf>
    <dxf>
      <font>
        <strike val="0"/>
        <outline val="0"/>
        <shadow val="0"/>
        <u val="none"/>
        <vertAlign val="baseline"/>
        <sz val="12"/>
        <color theme="1"/>
        <name val="Calibri"/>
        <scheme val="minor"/>
      </font>
      <alignment horizontal="left" vertical="top" textRotation="0" wrapText="1" indent="0" justifyLastLine="0" shrinkToFit="0" readingOrder="0"/>
      <protection locked="0" hidden="0"/>
    </dxf>
    <dxf>
      <font>
        <b/>
        <strike val="0"/>
        <outline val="0"/>
        <shadow val="0"/>
        <u val="none"/>
        <vertAlign val="baseline"/>
        <sz val="28"/>
        <color theme="1"/>
        <name val="Calibri"/>
        <scheme val="minor"/>
      </font>
      <alignment horizontal="center" vertical="center" textRotation="0" wrapText="0" indent="0" justifyLastLine="0" shrinkToFit="0" readingOrder="0"/>
      <protection locked="0" hidden="0"/>
    </dxf>
    <dxf>
      <font>
        <strike val="0"/>
        <outline val="0"/>
        <shadow val="0"/>
        <u val="none"/>
        <vertAlign val="baseline"/>
        <sz val="12"/>
        <color theme="1"/>
      </font>
      <alignment horizontal="left" vertical="center" textRotation="0" indent="0" justifyLastLine="0" shrinkToFit="0" readingOrder="0"/>
    </dxf>
    <dxf>
      <font>
        <strike val="0"/>
        <outline val="0"/>
        <shadow val="0"/>
        <u val="none"/>
        <vertAlign val="baseline"/>
        <sz val="12"/>
        <color theme="1"/>
      </font>
      <alignment horizontal="left" vertical="center" textRotation="0" wrapText="1" indent="0" justifyLastLine="0" shrinkToFit="0" readingOrder="0"/>
    </dxf>
    <dxf>
      <font>
        <strike val="0"/>
        <outline val="0"/>
        <shadow val="0"/>
        <u val="none"/>
        <vertAlign val="baseline"/>
        <sz val="12"/>
        <color theme="1"/>
      </font>
      <alignment horizontal="center" vertical="center" textRotation="0" wrapText="0" indent="0" justifyLastLine="0" shrinkToFit="0" readingOrder="0"/>
    </dxf>
    <dxf>
      <font>
        <strike val="0"/>
        <outline val="0"/>
        <shadow val="0"/>
        <u val="none"/>
        <vertAlign val="baseline"/>
        <sz val="12"/>
        <color theme="1"/>
        <name val="Calibri"/>
        <scheme val="minor"/>
      </font>
      <alignment horizontal="left" vertical="top" textRotation="0" wrapText="1" indent="0" justifyLastLine="0" shrinkToFit="0" readingOrder="0"/>
      <protection locked="0" hidden="0"/>
    </dxf>
    <dxf>
      <font>
        <b/>
        <strike val="0"/>
        <outline val="0"/>
        <shadow val="0"/>
        <u val="none"/>
        <vertAlign val="baseline"/>
        <sz val="28"/>
        <color theme="1"/>
        <name val="Calibri"/>
        <scheme val="minor"/>
      </font>
      <alignment horizontal="center" vertical="center" textRotation="0" wrapText="0" indent="0" justifyLastLine="0" shrinkToFit="0" readingOrder="0"/>
      <protection locked="0" hidden="0"/>
    </dxf>
    <dxf>
      <font>
        <strike val="0"/>
        <outline val="0"/>
        <shadow val="0"/>
        <u val="none"/>
        <vertAlign val="baseline"/>
        <sz val="12"/>
        <color theme="1"/>
      </font>
      <alignment horizontal="left" vertical="center" textRotation="0" indent="0" justifyLastLine="0" shrinkToFit="0" readingOrder="0"/>
    </dxf>
    <dxf>
      <font>
        <strike val="0"/>
        <outline val="0"/>
        <shadow val="0"/>
        <u val="none"/>
        <vertAlign val="baseline"/>
        <sz val="12"/>
        <color theme="1"/>
      </font>
      <alignment horizontal="left" vertical="center" textRotation="0" wrapText="1" indent="0" justifyLastLine="0" shrinkToFit="0" readingOrder="0"/>
    </dxf>
    <dxf>
      <font>
        <strike val="0"/>
        <outline val="0"/>
        <shadow val="0"/>
        <u val="none"/>
        <vertAlign val="baseline"/>
        <sz val="12"/>
        <color theme="1"/>
      </font>
      <alignment horizontal="center" vertical="center" textRotation="0" wrapText="0" indent="0" justifyLastLine="0" shrinkToFit="0" readingOrder="0"/>
    </dxf>
    <dxf>
      <font>
        <strike val="0"/>
        <outline val="0"/>
        <shadow val="0"/>
        <u val="none"/>
        <vertAlign val="baseline"/>
        <sz val="12"/>
        <color theme="1"/>
        <name val="Calibri"/>
        <scheme val="minor"/>
      </font>
      <alignment horizontal="left" vertical="top" textRotation="0" wrapText="1" indent="0" justifyLastLine="0" shrinkToFit="0" readingOrder="0"/>
      <protection locked="0" hidden="0"/>
    </dxf>
    <dxf>
      <font>
        <b/>
        <strike val="0"/>
        <outline val="0"/>
        <shadow val="0"/>
        <u val="none"/>
        <vertAlign val="baseline"/>
        <sz val="28"/>
        <color theme="1"/>
        <name val="Calibri"/>
        <scheme val="minor"/>
      </font>
      <alignment horizontal="center" vertical="center" textRotation="0" wrapText="0" indent="0" justifyLastLine="0" shrinkToFit="0" readingOrder="0"/>
      <protection locked="0" hidden="0"/>
    </dxf>
    <dxf>
      <font>
        <strike val="0"/>
        <outline val="0"/>
        <shadow val="0"/>
        <u val="none"/>
        <vertAlign val="baseline"/>
        <sz val="12"/>
        <color theme="1"/>
      </font>
      <alignment horizontal="left" vertical="center" textRotation="0" indent="0" justifyLastLine="0" shrinkToFit="0" readingOrder="0"/>
    </dxf>
    <dxf>
      <font>
        <strike val="0"/>
        <outline val="0"/>
        <shadow val="0"/>
        <u val="none"/>
        <vertAlign val="baseline"/>
        <sz val="12"/>
        <color theme="1"/>
      </font>
      <alignment horizontal="left" vertical="center" textRotation="0" wrapText="1" indent="0" justifyLastLine="0" shrinkToFit="0" readingOrder="0"/>
    </dxf>
    <dxf>
      <font>
        <strike val="0"/>
        <outline val="0"/>
        <shadow val="0"/>
        <u val="none"/>
        <vertAlign val="baseline"/>
        <sz val="12"/>
        <color theme="1"/>
      </font>
      <alignment horizontal="center" vertical="center" textRotation="0" wrapText="0" indent="0" justifyLastLine="0" shrinkToFit="0" readingOrder="0"/>
    </dxf>
    <dxf>
      <font>
        <strike val="0"/>
        <outline val="0"/>
        <shadow val="0"/>
        <u val="none"/>
        <vertAlign val="baseline"/>
        <sz val="12"/>
        <color theme="1"/>
        <name val="Calibri"/>
        <scheme val="minor"/>
      </font>
      <alignment horizontal="left" vertical="top" textRotation="0" wrapText="1" indent="0" justifyLastLine="0" shrinkToFit="0" readingOrder="0"/>
      <protection locked="0" hidden="0"/>
    </dxf>
    <dxf>
      <font>
        <b/>
        <strike val="0"/>
        <outline val="0"/>
        <shadow val="0"/>
        <u val="none"/>
        <vertAlign val="baseline"/>
        <sz val="28"/>
        <color theme="1"/>
        <name val="Calibri"/>
        <scheme val="minor"/>
      </font>
      <alignment horizontal="center" vertical="center" textRotation="0" wrapText="0" indent="0" justifyLastLine="0" shrinkToFit="0" readingOrder="0"/>
      <protection locked="0" hidden="0"/>
    </dxf>
    <dxf>
      <font>
        <strike val="0"/>
        <outline val="0"/>
        <shadow val="0"/>
        <u val="none"/>
        <vertAlign val="baseline"/>
        <sz val="12"/>
        <color theme="1"/>
      </font>
      <alignment horizontal="left" vertical="center" textRotation="0" indent="0" justifyLastLine="0" shrinkToFit="0" readingOrder="0"/>
    </dxf>
    <dxf>
      <font>
        <strike val="0"/>
        <outline val="0"/>
        <shadow val="0"/>
        <u val="none"/>
        <vertAlign val="baseline"/>
        <sz val="12"/>
        <color theme="1"/>
      </font>
      <alignment horizontal="left" vertical="center" textRotation="0" wrapText="1" indent="0" justifyLastLine="0" shrinkToFit="0" readingOrder="0"/>
    </dxf>
    <dxf>
      <font>
        <strike val="0"/>
        <outline val="0"/>
        <shadow val="0"/>
        <u val="none"/>
        <vertAlign val="baseline"/>
        <sz val="12"/>
        <color theme="1"/>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2" name="tblChar" displayName="tblChar" ref="A10:E22" totalsRowCount="1">
  <autoFilter ref="A10:E21"/>
  <tableColumns count="5">
    <tableColumn id="1" name="Num" dataDxfId="59" totalsRowDxfId="29"/>
    <tableColumn id="2" name="Question" totalsRowFunction="custom" dataDxfId="58" totalsRowDxfId="28">
      <totalsRowFormula>CONCATENATE(COUNT(tblChar[Num]), " Questions")</totalsRowFormula>
    </tableColumn>
    <tableColumn id="3" name="Options" totalsRowFunction="custom" dataDxfId="57" totalsRowDxfId="27">
      <totalsRowFormula>CONCATENATE(COUNT(tblChar[Score]), " Responses")</totalsRowFormula>
    </tableColumn>
    <tableColumn id="4" name="Score" totalsRowFunction="custom" dataDxfId="56" totalsRowDxfId="26">
      <totalsRowFormula>IF(COUNT(tblChar[Score])=0, "-", SUM(tblChar[Score])/COUNT(tblChar[Score]))</totalsRowFormula>
    </tableColumn>
    <tableColumn id="5" name="Documentation/Notes" dataDxfId="55" totalsRowDxfId="25"/>
  </tableColumns>
  <tableStyleInfo name="TableStyleLight15" showFirstColumn="1" showLastColumn="0" showRowStripes="0" showColumnStripes="0"/>
</table>
</file>

<file path=xl/tables/table2.xml><?xml version="1.0" encoding="utf-8"?>
<table xmlns="http://schemas.openxmlformats.org/spreadsheetml/2006/main" id="3" name="tblStratMgt" displayName="tblStratMgt" ref="A24:E27" totalsRowCount="1">
  <autoFilter ref="A24:E26"/>
  <tableColumns count="5">
    <tableColumn id="1" name="Num" dataDxfId="54" totalsRowDxfId="24"/>
    <tableColumn id="2" name="Question" totalsRowFunction="custom" dataDxfId="53" totalsRowDxfId="23">
      <totalsRowFormula>CONCATENATE(COUNT(tblStratMgt[Num]), " Questions")</totalsRowFormula>
    </tableColumn>
    <tableColumn id="3" name="Options" totalsRowFunction="custom" dataDxfId="52" totalsRowDxfId="22">
      <totalsRowFormula>CONCATENATE(COUNT(tblStratMgt[Score]), " Responses")</totalsRowFormula>
    </tableColumn>
    <tableColumn id="4" name="Score" totalsRowFunction="custom" dataDxfId="51" totalsRowDxfId="21">
      <totalsRowFormula>IF(COUNT(tblStratMgt[Score])=0, "-", SUM(tblStratMgt[Score])/COUNT(tblStratMgt[Score]))</totalsRowFormula>
    </tableColumn>
    <tableColumn id="5" name="Documentation/Notes" dataDxfId="50" totalsRowDxfId="20"/>
  </tableColumns>
  <tableStyleInfo name="TableStyleLight16" showFirstColumn="1" showLastColumn="0" showRowStripes="0" showColumnStripes="0"/>
</table>
</file>

<file path=xl/tables/table3.xml><?xml version="1.0" encoding="utf-8"?>
<table xmlns="http://schemas.openxmlformats.org/spreadsheetml/2006/main" id="4" name="tblProc" displayName="tblProc" ref="A29:E34" totalsRowCount="1">
  <autoFilter ref="A29:E33"/>
  <tableColumns count="5">
    <tableColumn id="1" name="Num" dataDxfId="49" totalsRowDxfId="19"/>
    <tableColumn id="2" name="Question" totalsRowFunction="custom" dataDxfId="48" totalsRowDxfId="18">
      <totalsRowFormula>CONCATENATE(COUNT(tblProc[Num]), " Questions")</totalsRowFormula>
    </tableColumn>
    <tableColumn id="3" name="Options" totalsRowFunction="custom" dataDxfId="47" totalsRowDxfId="17">
      <totalsRowFormula>CONCATENATE(COUNT(tblProc[Score]), " Responses")</totalsRowFormula>
    </tableColumn>
    <tableColumn id="4" name="Score" totalsRowFunction="custom" dataDxfId="46" totalsRowDxfId="16">
      <totalsRowFormula>IF(COUNT(tblProc[Score])=0, "-", SUM(tblProc[Score])/COUNT(tblProc[Score]))</totalsRowFormula>
    </tableColumn>
    <tableColumn id="5" name="Documentation/Notes" dataDxfId="45" totalsRowDxfId="15"/>
  </tableColumns>
  <tableStyleInfo name="TableStyleLight16" showFirstColumn="1" showLastColumn="0" showRowStripes="0" showColumnStripes="0"/>
</table>
</file>

<file path=xl/tables/table4.xml><?xml version="1.0" encoding="utf-8"?>
<table xmlns="http://schemas.openxmlformats.org/spreadsheetml/2006/main" id="5" name="tblHR" displayName="tblHR" ref="A36:E40" totalsRowCount="1">
  <autoFilter ref="A36:E39"/>
  <tableColumns count="5">
    <tableColumn id="1" name="Num" dataDxfId="44" totalsRowDxfId="14"/>
    <tableColumn id="2" name="Question" totalsRowFunction="custom" dataDxfId="43" totalsRowDxfId="13">
      <totalsRowFormula>CONCATENATE(COUNT(tblHR[Num]), " Questions")</totalsRowFormula>
    </tableColumn>
    <tableColumn id="3" name="Options" totalsRowFunction="custom" dataDxfId="42" totalsRowDxfId="12">
      <totalsRowFormula>CONCATENATE(COUNT(tblHR[Score]), " Responses")</totalsRowFormula>
    </tableColumn>
    <tableColumn id="4" name="Score" totalsRowFunction="custom" dataDxfId="41" totalsRowDxfId="11">
      <totalsRowFormula>IF(COUNT(tblHR[Score])=0, "-", SUM(tblHR[Score])/COUNT(tblHR[Score]))</totalsRowFormula>
    </tableColumn>
    <tableColumn id="5" name="Documentation/Notes" dataDxfId="40" totalsRowDxfId="10"/>
  </tableColumns>
  <tableStyleInfo name="TableStyleLight16" showFirstColumn="1" showLastColumn="0" showRowStripes="0" showColumnStripes="0"/>
</table>
</file>

<file path=xl/tables/table5.xml><?xml version="1.0" encoding="utf-8"?>
<table xmlns="http://schemas.openxmlformats.org/spreadsheetml/2006/main" id="6" name="tblBus" displayName="tblBus" ref="A42:E46" totalsRowCount="1">
  <autoFilter ref="A42:E45"/>
  <tableColumns count="5">
    <tableColumn id="1" name="Num" dataDxfId="39" totalsRowDxfId="9"/>
    <tableColumn id="2" name="Question" totalsRowFunction="custom" dataDxfId="38" totalsRowDxfId="8">
      <totalsRowFormula>CONCATENATE(COUNT(tblBus[Num]), " Questions")</totalsRowFormula>
    </tableColumn>
    <tableColumn id="3" name="Options" totalsRowFunction="custom" dataDxfId="37" totalsRowDxfId="7">
      <totalsRowFormula>CONCATENATE(COUNT(tblBus[Score]), " Responses")</totalsRowFormula>
    </tableColumn>
    <tableColumn id="4" name="Score" totalsRowFunction="custom" dataDxfId="36" totalsRowDxfId="6">
      <totalsRowFormula>IF(COUNT(tblBus[Score])=0, "-", SUM(tblBus[Score])/COUNT(tblBus[Score]))</totalsRowFormula>
    </tableColumn>
    <tableColumn id="5" name="Documentation/Notes" dataDxfId="35" totalsRowDxfId="5"/>
  </tableColumns>
  <tableStyleInfo name="TableStyleLight16" showFirstColumn="1" showLastColumn="0" showRowStripes="0" showColumnStripes="0"/>
</table>
</file>

<file path=xl/tables/table6.xml><?xml version="1.0" encoding="utf-8"?>
<table xmlns="http://schemas.openxmlformats.org/spreadsheetml/2006/main" id="7" name="tblPR" displayName="tblPR" ref="A48:E60" totalsRowCount="1">
  <autoFilter ref="A48:E59"/>
  <tableColumns count="5">
    <tableColumn id="1" name="Num" dataDxfId="34" totalsRowDxfId="4"/>
    <tableColumn id="2" name="Question" totalsRowFunction="custom" dataDxfId="33" totalsRowDxfId="3">
      <totalsRowFormula>CONCATENATE(COUNT(tblPR[Num]), " Questions")</totalsRowFormula>
    </tableColumn>
    <tableColumn id="3" name="Options" totalsRowFunction="custom" dataDxfId="32" totalsRowDxfId="2">
      <totalsRowFormula>CONCATENATE(COUNT(tblPR[Score]), " Responses")</totalsRowFormula>
    </tableColumn>
    <tableColumn id="4" name="Score" totalsRowFunction="custom" dataDxfId="31" totalsRowDxfId="1">
      <totalsRowFormula>IF(COUNT(tblPR[Score])=0, "-", SUM(tblPR[Score])/COUNT(tblPR[Score]))</totalsRowFormula>
    </tableColumn>
    <tableColumn id="5" name="Documentation/Notes" dataDxfId="30" totalsRowDxfId="0"/>
  </tableColumns>
  <tableStyleInfo name="TableStyleLight16" showFirstColumn="1"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73"/>
  <sheetViews>
    <sheetView tabSelected="1" zoomScaleNormal="100" workbookViewId="0">
      <selection activeCell="C3" sqref="C3"/>
    </sheetView>
  </sheetViews>
  <sheetFormatPr defaultRowHeight="36" x14ac:dyDescent="0.55000000000000004"/>
  <cols>
    <col min="1" max="1" width="7.85546875" style="3" customWidth="1"/>
    <col min="2" max="2" width="48.140625" style="2" customWidth="1"/>
    <col min="3" max="3" width="67.28515625" style="3" customWidth="1"/>
    <col min="4" max="4" width="18.7109375" style="15" customWidth="1"/>
    <col min="5" max="5" width="42.85546875" style="2" customWidth="1"/>
  </cols>
  <sheetData>
    <row r="1" spans="1:5" ht="30" x14ac:dyDescent="0.4">
      <c r="A1" s="8" t="s">
        <v>8</v>
      </c>
      <c r="D1" s="21"/>
    </row>
    <row r="2" spans="1:5" ht="36.75" customHeight="1" thickBot="1" x14ac:dyDescent="0.3">
      <c r="D2" s="21"/>
    </row>
    <row r="3" spans="1:5" ht="36.75" customHeight="1" thickBot="1" x14ac:dyDescent="0.3">
      <c r="B3" s="12" t="s">
        <v>7</v>
      </c>
      <c r="C3" s="26" t="s">
        <v>76</v>
      </c>
      <c r="D3" s="21"/>
    </row>
    <row r="4" spans="1:5" ht="36.75" customHeight="1" thickTop="1" x14ac:dyDescent="0.25">
      <c r="B4" s="23" t="s">
        <v>4</v>
      </c>
      <c r="C4" s="27" t="s">
        <v>77</v>
      </c>
      <c r="D4" s="21"/>
    </row>
    <row r="5" spans="1:5" ht="36" customHeight="1" x14ac:dyDescent="0.25">
      <c r="B5" s="24" t="s">
        <v>5</v>
      </c>
      <c r="C5" s="28" t="s">
        <v>78</v>
      </c>
      <c r="D5" s="21"/>
    </row>
    <row r="6" spans="1:5" ht="36" customHeight="1" x14ac:dyDescent="0.25">
      <c r="B6" s="24" t="s">
        <v>6</v>
      </c>
      <c r="C6" s="28" t="s">
        <v>81</v>
      </c>
      <c r="D6" s="21"/>
    </row>
    <row r="7" spans="1:5" ht="94.5" customHeight="1" thickBot="1" x14ac:dyDescent="0.3">
      <c r="B7" s="25" t="s">
        <v>79</v>
      </c>
      <c r="C7" s="22" t="s">
        <v>80</v>
      </c>
      <c r="D7" s="21"/>
    </row>
    <row r="8" spans="1:5" ht="36" customHeight="1" x14ac:dyDescent="0.25">
      <c r="D8" s="21"/>
    </row>
    <row r="9" spans="1:5" ht="29.25" customHeight="1" x14ac:dyDescent="0.3">
      <c r="A9" s="1" t="str">
        <f>CONCATENATE("1. Project Characteristics (",COUNT(tblChar[Num])," Questions)")</f>
        <v>1. Project Characteristics (11 Questions)</v>
      </c>
      <c r="D9" s="21"/>
    </row>
    <row r="10" spans="1:5" ht="15.75" x14ac:dyDescent="0.25">
      <c r="A10" s="4" t="s">
        <v>9</v>
      </c>
      <c r="B10" s="2" t="s">
        <v>0</v>
      </c>
      <c r="C10" s="3" t="s">
        <v>1</v>
      </c>
      <c r="D10" s="3" t="s">
        <v>2</v>
      </c>
      <c r="E10" s="2" t="s">
        <v>13</v>
      </c>
    </row>
    <row r="11" spans="1:5" ht="78.75" x14ac:dyDescent="0.25">
      <c r="A11" s="5">
        <v>1</v>
      </c>
      <c r="B11" s="6" t="s">
        <v>11</v>
      </c>
      <c r="C11" s="6" t="s">
        <v>3</v>
      </c>
      <c r="D11" s="29"/>
      <c r="E11" s="31"/>
    </row>
    <row r="12" spans="1:5" ht="78.75" x14ac:dyDescent="0.25">
      <c r="A12" s="5">
        <v>2</v>
      </c>
      <c r="B12" s="6" t="s">
        <v>10</v>
      </c>
      <c r="C12" s="6" t="s">
        <v>12</v>
      </c>
      <c r="D12" s="29"/>
      <c r="E12" s="31"/>
    </row>
    <row r="13" spans="1:5" ht="47.25" x14ac:dyDescent="0.25">
      <c r="A13" s="5">
        <v>3</v>
      </c>
      <c r="B13" s="6" t="s">
        <v>14</v>
      </c>
      <c r="C13" s="6" t="s">
        <v>15</v>
      </c>
      <c r="D13" s="29"/>
      <c r="E13" s="31"/>
    </row>
    <row r="14" spans="1:5" ht="110.25" x14ac:dyDescent="0.25">
      <c r="A14" s="5">
        <v>4</v>
      </c>
      <c r="B14" s="6" t="s">
        <v>17</v>
      </c>
      <c r="C14" s="6" t="s">
        <v>16</v>
      </c>
      <c r="D14" s="29"/>
      <c r="E14" s="31"/>
    </row>
    <row r="15" spans="1:5" ht="94.5" x14ac:dyDescent="0.25">
      <c r="A15" s="5">
        <v>5</v>
      </c>
      <c r="B15" s="6" t="s">
        <v>22</v>
      </c>
      <c r="C15" s="6" t="s">
        <v>18</v>
      </c>
      <c r="D15" s="29"/>
      <c r="E15" s="31"/>
    </row>
    <row r="16" spans="1:5" ht="78.75" x14ac:dyDescent="0.25">
      <c r="A16" s="5">
        <v>6</v>
      </c>
      <c r="B16" s="6" t="s">
        <v>19</v>
      </c>
      <c r="C16" s="6" t="s">
        <v>20</v>
      </c>
      <c r="D16" s="29"/>
      <c r="E16" s="31"/>
    </row>
    <row r="17" spans="1:5" ht="78.75" x14ac:dyDescent="0.25">
      <c r="A17" s="5">
        <v>7</v>
      </c>
      <c r="B17" s="6" t="s">
        <v>21</v>
      </c>
      <c r="C17" s="6" t="s">
        <v>23</v>
      </c>
      <c r="D17" s="29"/>
      <c r="E17" s="31"/>
    </row>
    <row r="18" spans="1:5" ht="110.25" x14ac:dyDescent="0.25">
      <c r="A18" s="5">
        <v>8</v>
      </c>
      <c r="B18" s="6" t="s">
        <v>24</v>
      </c>
      <c r="C18" s="6" t="s">
        <v>25</v>
      </c>
      <c r="D18" s="29"/>
      <c r="E18" s="31"/>
    </row>
    <row r="19" spans="1:5" ht="141.75" x14ac:dyDescent="0.25">
      <c r="A19" s="5">
        <v>9</v>
      </c>
      <c r="B19" s="6" t="s">
        <v>26</v>
      </c>
      <c r="C19" s="6" t="s">
        <v>27</v>
      </c>
      <c r="D19" s="29"/>
      <c r="E19" s="31"/>
    </row>
    <row r="20" spans="1:5" x14ac:dyDescent="0.55000000000000004">
      <c r="A20" s="5">
        <v>10</v>
      </c>
      <c r="B20" s="6" t="s">
        <v>28</v>
      </c>
      <c r="C20" s="6" t="s">
        <v>30</v>
      </c>
      <c r="D20" s="30"/>
      <c r="E20" s="31"/>
    </row>
    <row r="21" spans="1:5" ht="47.25" x14ac:dyDescent="0.55000000000000004">
      <c r="A21" s="5">
        <v>11</v>
      </c>
      <c r="B21" s="6" t="s">
        <v>29</v>
      </c>
      <c r="C21" s="6" t="s">
        <v>30</v>
      </c>
      <c r="D21" s="30"/>
      <c r="E21" s="31"/>
    </row>
    <row r="22" spans="1:5" x14ac:dyDescent="0.55000000000000004">
      <c r="A22" s="5"/>
      <c r="B22" s="6" t="str">
        <f>CONCATENATE(COUNT(tblChar[Num]), " Questions")</f>
        <v>11 Questions</v>
      </c>
      <c r="C22" s="7" t="str">
        <f>CONCATENATE(COUNT(tblChar[Score]), " Responses")</f>
        <v>0 Responses</v>
      </c>
      <c r="D22" s="9" t="str">
        <f>IF(COUNT(tblChar[Score])=0, "-", SUM(tblChar[Score])/COUNT(tblChar[Score]))</f>
        <v>-</v>
      </c>
    </row>
    <row r="23" spans="1:5" x14ac:dyDescent="0.55000000000000004">
      <c r="A23" s="1" t="str">
        <f>CONCATENATE("2. Strategic Management (",COUNT(tblStratMgt[Num])," Questions)")</f>
        <v>2. Strategic Management (2 Questions)</v>
      </c>
    </row>
    <row r="24" spans="1:5" ht="15.75" x14ac:dyDescent="0.25">
      <c r="A24" s="4" t="s">
        <v>9</v>
      </c>
      <c r="B24" s="2" t="s">
        <v>0</v>
      </c>
      <c r="C24" s="3" t="s">
        <v>1</v>
      </c>
      <c r="D24" s="3" t="s">
        <v>2</v>
      </c>
      <c r="E24" s="2" t="s">
        <v>13</v>
      </c>
    </row>
    <row r="25" spans="1:5" ht="94.5" x14ac:dyDescent="0.25">
      <c r="A25" s="5">
        <v>12</v>
      </c>
      <c r="B25" s="6" t="s">
        <v>32</v>
      </c>
      <c r="C25" s="6" t="s">
        <v>33</v>
      </c>
      <c r="D25" s="29"/>
      <c r="E25" s="31"/>
    </row>
    <row r="26" spans="1:5" ht="94.5" x14ac:dyDescent="0.25">
      <c r="A26" s="5">
        <v>13</v>
      </c>
      <c r="B26" s="6" t="s">
        <v>31</v>
      </c>
      <c r="C26" s="6" t="s">
        <v>34</v>
      </c>
      <c r="D26" s="29"/>
      <c r="E26" s="31"/>
    </row>
    <row r="27" spans="1:5" x14ac:dyDescent="0.55000000000000004">
      <c r="A27" s="5"/>
      <c r="B27" s="6" t="str">
        <f>CONCATENATE(COUNT(tblStratMgt[Num]), " Questions")</f>
        <v>2 Questions</v>
      </c>
      <c r="C27" s="7" t="str">
        <f>CONCATENATE(COUNT(tblStratMgt[Score]), " Responses")</f>
        <v>0 Responses</v>
      </c>
      <c r="D27" s="9" t="str">
        <f>IF(COUNT(tblStratMgt[Score])=0, "-", SUM(tblStratMgt[Score])/COUNT(tblStratMgt[Score]))</f>
        <v>-</v>
      </c>
    </row>
    <row r="28" spans="1:5" ht="32.25" customHeight="1" x14ac:dyDescent="0.55000000000000004">
      <c r="A28" s="1" t="str">
        <f>CONCATENATE("3. Procurement Risks (",COUNT(tblProc[Num])," Questions)")</f>
        <v>3. Procurement Risks (4 Questions)</v>
      </c>
    </row>
    <row r="29" spans="1:5" ht="15.75" x14ac:dyDescent="0.25">
      <c r="A29" s="4" t="s">
        <v>9</v>
      </c>
      <c r="B29" s="2" t="s">
        <v>0</v>
      </c>
      <c r="C29" s="3" t="s">
        <v>1</v>
      </c>
      <c r="D29" s="3" t="s">
        <v>2</v>
      </c>
      <c r="E29" s="2" t="s">
        <v>13</v>
      </c>
    </row>
    <row r="30" spans="1:5" ht="110.25" x14ac:dyDescent="0.25">
      <c r="A30" s="5">
        <v>14</v>
      </c>
      <c r="B30" s="6" t="s">
        <v>35</v>
      </c>
      <c r="C30" s="6" t="s">
        <v>41</v>
      </c>
      <c r="D30" s="29"/>
      <c r="E30" s="31"/>
    </row>
    <row r="31" spans="1:5" ht="157.5" x14ac:dyDescent="0.25">
      <c r="A31" s="5">
        <v>15</v>
      </c>
      <c r="B31" s="6" t="s">
        <v>36</v>
      </c>
      <c r="C31" s="6" t="s">
        <v>43</v>
      </c>
      <c r="D31" s="29"/>
      <c r="E31" s="31"/>
    </row>
    <row r="32" spans="1:5" ht="78.75" x14ac:dyDescent="0.25">
      <c r="A32" s="5">
        <v>16</v>
      </c>
      <c r="B32" s="6" t="s">
        <v>37</v>
      </c>
      <c r="C32" s="6" t="s">
        <v>42</v>
      </c>
      <c r="D32" s="29"/>
      <c r="E32" s="31"/>
    </row>
    <row r="33" spans="1:5" ht="323.25" customHeight="1" x14ac:dyDescent="0.25">
      <c r="A33" s="5">
        <v>17</v>
      </c>
      <c r="B33" s="6" t="s">
        <v>44</v>
      </c>
      <c r="C33" s="6" t="s">
        <v>45</v>
      </c>
      <c r="D33" s="29"/>
      <c r="E33" s="31"/>
    </row>
    <row r="34" spans="1:5" x14ac:dyDescent="0.55000000000000004">
      <c r="A34" s="5"/>
      <c r="B34" s="6" t="str">
        <f>CONCATENATE(COUNT(tblProc[Num]), " Questions")</f>
        <v>4 Questions</v>
      </c>
      <c r="C34" s="7" t="str">
        <f>CONCATENATE(COUNT(tblProc[Score]), " Responses")</f>
        <v>0 Responses</v>
      </c>
      <c r="D34" s="9" t="str">
        <f>IF(COUNT(tblProc[Score])=0, "-", SUM(tblProc[Score])/COUNT(tblProc[Score]))</f>
        <v>-</v>
      </c>
    </row>
    <row r="35" spans="1:5" x14ac:dyDescent="0.55000000000000004">
      <c r="A35" s="1" t="str">
        <f>CONCATENATE("4. Human Resource Risks (",COUNT(tblHR[Num])," Questions)")</f>
        <v>4. Human Resource Risks (3 Questions)</v>
      </c>
    </row>
    <row r="36" spans="1:5" ht="15.75" x14ac:dyDescent="0.25">
      <c r="A36" s="4" t="s">
        <v>9</v>
      </c>
      <c r="B36" s="2" t="s">
        <v>0</v>
      </c>
      <c r="C36" s="3" t="s">
        <v>1</v>
      </c>
      <c r="D36" s="3" t="s">
        <v>2</v>
      </c>
      <c r="E36" s="2" t="s">
        <v>13</v>
      </c>
    </row>
    <row r="37" spans="1:5" ht="47.25" x14ac:dyDescent="0.25">
      <c r="A37" s="5">
        <v>18</v>
      </c>
      <c r="B37" s="6" t="s">
        <v>46</v>
      </c>
      <c r="C37" s="6" t="s">
        <v>30</v>
      </c>
      <c r="D37" s="29"/>
      <c r="E37" s="31"/>
    </row>
    <row r="38" spans="1:5" ht="126" x14ac:dyDescent="0.25">
      <c r="A38" s="5">
        <v>19</v>
      </c>
      <c r="B38" s="6" t="s">
        <v>47</v>
      </c>
      <c r="C38" s="6" t="s">
        <v>49</v>
      </c>
      <c r="D38" s="29"/>
      <c r="E38" s="31"/>
    </row>
    <row r="39" spans="1:5" ht="141.75" x14ac:dyDescent="0.25">
      <c r="A39" s="5">
        <v>20</v>
      </c>
      <c r="B39" s="6" t="s">
        <v>48</v>
      </c>
      <c r="C39" s="6" t="s">
        <v>49</v>
      </c>
      <c r="D39" s="29"/>
      <c r="E39" s="31"/>
    </row>
    <row r="40" spans="1:5" x14ac:dyDescent="0.55000000000000004">
      <c r="A40" s="16"/>
      <c r="B40" s="17" t="str">
        <f>CONCATENATE(COUNT(tblHR[Num]), " Questions")</f>
        <v>3 Questions</v>
      </c>
      <c r="C40" s="18" t="str">
        <f>CONCATENATE(COUNT(tblHR[Score]), " Responses")</f>
        <v>0 Responses</v>
      </c>
      <c r="D40" s="19" t="str">
        <f>IF(COUNT(tblHR[Score])=0, "-", SUM(tblHR[Score])/COUNT(tblHR[Score]))</f>
        <v>-</v>
      </c>
      <c r="E40" s="20"/>
    </row>
    <row r="41" spans="1:5" x14ac:dyDescent="0.55000000000000004">
      <c r="A41" s="1" t="str">
        <f>CONCATENATE("5. Business Risks (",COUNT(tblBus[Num])," Questions)")</f>
        <v>5. Business Risks (3 Questions)</v>
      </c>
    </row>
    <row r="42" spans="1:5" ht="15.75" x14ac:dyDescent="0.25">
      <c r="A42" s="4" t="s">
        <v>9</v>
      </c>
      <c r="B42" s="2" t="s">
        <v>0</v>
      </c>
      <c r="C42" s="3" t="s">
        <v>1</v>
      </c>
      <c r="D42" s="3" t="s">
        <v>2</v>
      </c>
      <c r="E42" s="2" t="s">
        <v>13</v>
      </c>
    </row>
    <row r="43" spans="1:5" ht="126" x14ac:dyDescent="0.25">
      <c r="A43" s="5">
        <v>21</v>
      </c>
      <c r="B43" s="6" t="s">
        <v>50</v>
      </c>
      <c r="C43" s="6" t="s">
        <v>52</v>
      </c>
      <c r="D43" s="29"/>
      <c r="E43" s="31"/>
    </row>
    <row r="44" spans="1:5" ht="110.25" x14ac:dyDescent="0.25">
      <c r="A44" s="5">
        <v>22</v>
      </c>
      <c r="B44" s="6" t="s">
        <v>51</v>
      </c>
      <c r="C44" s="6" t="s">
        <v>53</v>
      </c>
      <c r="D44" s="29"/>
      <c r="E44" s="31"/>
    </row>
    <row r="45" spans="1:5" ht="94.5" x14ac:dyDescent="0.25">
      <c r="A45" s="5">
        <v>23</v>
      </c>
      <c r="B45" s="6" t="s">
        <v>54</v>
      </c>
      <c r="C45" s="6" t="s">
        <v>55</v>
      </c>
      <c r="D45" s="29"/>
      <c r="E45" s="31"/>
    </row>
    <row r="46" spans="1:5" x14ac:dyDescent="0.55000000000000004">
      <c r="A46" s="5"/>
      <c r="B46" s="6" t="str">
        <f>CONCATENATE(COUNT(tblBus[Num]), " Questions")</f>
        <v>3 Questions</v>
      </c>
      <c r="C46" s="7" t="str">
        <f>CONCATENATE(COUNT(tblBus[Score]), " Responses")</f>
        <v>0 Responses</v>
      </c>
      <c r="D46" s="9" t="str">
        <f>IF(COUNT(tblBus[Score])=0, "-", SUM(tblBus[Score])/COUNT(tblBus[Score]))</f>
        <v>-</v>
      </c>
    </row>
    <row r="47" spans="1:5" x14ac:dyDescent="0.55000000000000004">
      <c r="A47" s="1" t="str">
        <f>CONCATENATE("6. Project Requirements (",COUNT(tblPR[Num])," Questions)")</f>
        <v>6. Project Requirements (11 Questions)</v>
      </c>
    </row>
    <row r="48" spans="1:5" ht="15.75" x14ac:dyDescent="0.25">
      <c r="A48" s="4" t="s">
        <v>9</v>
      </c>
      <c r="B48" s="2" t="s">
        <v>0</v>
      </c>
      <c r="C48" s="3" t="s">
        <v>1</v>
      </c>
      <c r="D48" s="3" t="s">
        <v>2</v>
      </c>
      <c r="E48" s="2" t="s">
        <v>13</v>
      </c>
    </row>
    <row r="49" spans="1:5" ht="204.75" x14ac:dyDescent="0.25">
      <c r="A49" s="5">
        <v>24</v>
      </c>
      <c r="B49" s="6" t="s">
        <v>56</v>
      </c>
      <c r="C49" s="6" t="s">
        <v>67</v>
      </c>
      <c r="D49" s="29"/>
      <c r="E49" s="31"/>
    </row>
    <row r="50" spans="1:5" ht="173.25" x14ac:dyDescent="0.25">
      <c r="A50" s="5">
        <v>25</v>
      </c>
      <c r="B50" s="6" t="s">
        <v>57</v>
      </c>
      <c r="C50" s="6" t="s">
        <v>68</v>
      </c>
      <c r="D50" s="29"/>
      <c r="E50" s="31"/>
    </row>
    <row r="51" spans="1:5" ht="126" x14ac:dyDescent="0.25">
      <c r="A51" s="5">
        <v>26</v>
      </c>
      <c r="B51" s="6" t="s">
        <v>58</v>
      </c>
      <c r="C51" s="6" t="s">
        <v>69</v>
      </c>
      <c r="D51" s="29"/>
      <c r="E51" s="31"/>
    </row>
    <row r="52" spans="1:5" ht="141.75" x14ac:dyDescent="0.25">
      <c r="A52" s="5">
        <v>27</v>
      </c>
      <c r="B52" s="6" t="s">
        <v>59</v>
      </c>
      <c r="C52" s="6" t="s">
        <v>70</v>
      </c>
      <c r="D52" s="29"/>
      <c r="E52" s="31"/>
    </row>
    <row r="53" spans="1:5" ht="78.75" x14ac:dyDescent="0.25">
      <c r="A53" s="5">
        <v>28</v>
      </c>
      <c r="B53" s="6" t="s">
        <v>60</v>
      </c>
      <c r="C53" s="6" t="s">
        <v>71</v>
      </c>
      <c r="D53" s="29"/>
      <c r="E53" s="31"/>
    </row>
    <row r="54" spans="1:5" ht="236.25" x14ac:dyDescent="0.25">
      <c r="A54" s="5">
        <v>29</v>
      </c>
      <c r="B54" s="6" t="s">
        <v>61</v>
      </c>
      <c r="C54" s="6" t="s">
        <v>72</v>
      </c>
      <c r="D54" s="29"/>
      <c r="E54" s="31"/>
    </row>
    <row r="55" spans="1:5" x14ac:dyDescent="0.25">
      <c r="A55" s="5">
        <v>30</v>
      </c>
      <c r="B55" s="6" t="s">
        <v>62</v>
      </c>
      <c r="C55" s="6" t="s">
        <v>30</v>
      </c>
      <c r="D55" s="29"/>
      <c r="E55" s="31"/>
    </row>
    <row r="56" spans="1:5" x14ac:dyDescent="0.25">
      <c r="A56" s="5">
        <v>31</v>
      </c>
      <c r="B56" s="6" t="s">
        <v>63</v>
      </c>
      <c r="C56" s="6" t="s">
        <v>30</v>
      </c>
      <c r="D56" s="29"/>
      <c r="E56" s="31"/>
    </row>
    <row r="57" spans="1:5" ht="78.75" x14ac:dyDescent="0.25">
      <c r="A57" s="5">
        <v>32</v>
      </c>
      <c r="B57" s="6" t="s">
        <v>64</v>
      </c>
      <c r="C57" s="6" t="s">
        <v>73</v>
      </c>
      <c r="D57" s="29"/>
      <c r="E57" s="31"/>
    </row>
    <row r="58" spans="1:5" ht="63" x14ac:dyDescent="0.25">
      <c r="A58" s="5">
        <v>33</v>
      </c>
      <c r="B58" s="6" t="s">
        <v>65</v>
      </c>
      <c r="C58" s="6" t="s">
        <v>74</v>
      </c>
      <c r="D58" s="29"/>
      <c r="E58" s="31"/>
    </row>
    <row r="59" spans="1:5" ht="157.5" x14ac:dyDescent="0.25">
      <c r="A59" s="5">
        <v>34</v>
      </c>
      <c r="B59" s="6" t="s">
        <v>66</v>
      </c>
      <c r="C59" s="6" t="s">
        <v>75</v>
      </c>
      <c r="D59" s="29"/>
      <c r="E59" s="31"/>
    </row>
    <row r="60" spans="1:5" x14ac:dyDescent="0.55000000000000004">
      <c r="A60" s="5"/>
      <c r="B60" s="6" t="str">
        <f>CONCATENATE(COUNT(tblPR[Num]), " Questions")</f>
        <v>11 Questions</v>
      </c>
      <c r="C60" s="7" t="str">
        <f>CONCATENATE(COUNT(tblPR[Score]), " Responses")</f>
        <v>0 Responses</v>
      </c>
      <c r="D60" s="9" t="str">
        <f>IF(COUNT(tblPR[Score])=0, "-", SUM(tblPR[Score])/COUNT(tblPR[Score]))</f>
        <v>-</v>
      </c>
    </row>
    <row r="61" spans="1:5" ht="36.75" thickBot="1" x14ac:dyDescent="0.6">
      <c r="A61" s="5"/>
      <c r="B61" s="6"/>
      <c r="C61" s="7"/>
      <c r="D61" s="9"/>
    </row>
    <row r="62" spans="1:5" ht="36.75" thickBot="1" x14ac:dyDescent="0.6">
      <c r="B62" s="12" t="s">
        <v>7</v>
      </c>
      <c r="C62" s="32" t="str">
        <f>C3</f>
        <v>[Project Name]</v>
      </c>
    </row>
    <row r="63" spans="1:5" ht="36.75" thickTop="1" x14ac:dyDescent="0.55000000000000004">
      <c r="B63" s="33" t="str">
        <f>A9</f>
        <v>1. Project Characteristics (11 Questions)</v>
      </c>
      <c r="C63" s="11" t="str">
        <f>tblChar[[#Totals],[Score]]</f>
        <v>-</v>
      </c>
    </row>
    <row r="64" spans="1:5" x14ac:dyDescent="0.55000000000000004">
      <c r="B64" s="34" t="str">
        <f>A23</f>
        <v>2. Strategic Management (2 Questions)</v>
      </c>
      <c r="C64" s="10" t="str">
        <f>tblStratMgt[[#Totals],[Score]]</f>
        <v>-</v>
      </c>
    </row>
    <row r="65" spans="2:3" x14ac:dyDescent="0.55000000000000004">
      <c r="B65" s="34" t="str">
        <f>A28</f>
        <v>3. Procurement Risks (4 Questions)</v>
      </c>
      <c r="C65" s="10" t="str">
        <f>tblProc[[#Totals],[Score]]</f>
        <v>-</v>
      </c>
    </row>
    <row r="66" spans="2:3" x14ac:dyDescent="0.55000000000000004">
      <c r="B66" s="34" t="str">
        <f>A35</f>
        <v>4. Human Resource Risks (3 Questions)</v>
      </c>
      <c r="C66" s="10" t="str">
        <f>tblHR[[#Totals],[Score]]</f>
        <v>-</v>
      </c>
    </row>
    <row r="67" spans="2:3" x14ac:dyDescent="0.55000000000000004">
      <c r="B67" s="34" t="str">
        <f>A41</f>
        <v>5. Business Risks (3 Questions)</v>
      </c>
      <c r="C67" s="10" t="str">
        <f>tblBus[[#Totals],[Score]]</f>
        <v>-</v>
      </c>
    </row>
    <row r="68" spans="2:3" ht="36.75" thickBot="1" x14ac:dyDescent="0.6">
      <c r="B68" s="35" t="str">
        <f>A47</f>
        <v>6. Project Requirements (11 Questions)</v>
      </c>
      <c r="C68" s="13" t="str">
        <f>tblPR[[#Totals],[Score]]</f>
        <v>-</v>
      </c>
    </row>
    <row r="69" spans="2:3" ht="36.75" thickTop="1" x14ac:dyDescent="0.55000000000000004">
      <c r="B69" s="33" t="s">
        <v>38</v>
      </c>
      <c r="C69" s="11" t="str">
        <f>IF(SUM(C63:C68)=0,"-",AVERAGE(C63:C68))</f>
        <v>-</v>
      </c>
    </row>
    <row r="70" spans="2:3" ht="36.75" thickBot="1" x14ac:dyDescent="0.6">
      <c r="B70" s="35" t="s">
        <v>39</v>
      </c>
      <c r="C70" s="14">
        <f>COUNT(tblPR[Score],tblBus[Score],tblHR[Score],tblProc[Score],tblStratMgt[Score],tblChar[Score])/COUNT(tblPR[Num],tblBus[Num],tblHR[Num],tblProc[Num],tblStratMgt[Num],tblChar[Num])</f>
        <v>0</v>
      </c>
    </row>
    <row r="71" spans="2:3" ht="36.75" thickTop="1" x14ac:dyDescent="0.55000000000000004">
      <c r="B71" s="36" t="s">
        <v>40</v>
      </c>
      <c r="C71" s="37" t="str">
        <f>IF(ISBLANK(D11), "Finish worksheet", IF(D11&gt;1,"Yes","No"))</f>
        <v>Finish worksheet</v>
      </c>
    </row>
    <row r="72" spans="2:3" ht="37.5" x14ac:dyDescent="0.55000000000000004">
      <c r="B72" s="40" t="s">
        <v>83</v>
      </c>
      <c r="C72" s="41" t="str">
        <f>IF(CompletePercent&lt;1,"Finish worksheet",SUM(D11*2,tblChar[[#Totals],[Score]]*2,tblStratMgt[[#Totals],[Score]],tblProc[[#Totals],[Score]],tblHR[[#Totals],[Score]],tblBus[[#Totals],[Score]],tblPR[[#Totals],[Score]])/(9*4))</f>
        <v>Finish worksheet</v>
      </c>
    </row>
    <row r="73" spans="2:3" ht="36.75" thickBot="1" x14ac:dyDescent="0.6">
      <c r="B73" s="38" t="s">
        <v>82</v>
      </c>
      <c r="C73" s="39" t="str">
        <f>IF(C70&lt;1,"Finish worksheet",IF(C69&gt;3,"Full",IF(C69&gt;2,"Streamlined","Light")))</f>
        <v>Finish worksheet</v>
      </c>
    </row>
  </sheetData>
  <sheetProtection sheet="1" objects="1" scenarios="1"/>
  <conditionalFormatting sqref="D11:D22 D30:D33 D43:D45">
    <cfRule type="colorScale" priority="17">
      <colorScale>
        <cfvo type="num" val="1"/>
        <cfvo type="num" val="2.5"/>
        <cfvo type="num" val="5"/>
        <color rgb="FF00B050"/>
        <color rgb="FFFFEB84"/>
        <color rgb="FFFF0000"/>
      </colorScale>
    </cfRule>
  </conditionalFormatting>
  <conditionalFormatting sqref="D25:D26">
    <cfRule type="colorScale" priority="14">
      <colorScale>
        <cfvo type="num" val="1"/>
        <cfvo type="num" val="2.5"/>
        <cfvo type="num" val="5"/>
        <color rgb="FF00B050"/>
        <color rgb="FFFFEB84"/>
        <color rgb="FFFF0000"/>
      </colorScale>
    </cfRule>
  </conditionalFormatting>
  <conditionalFormatting sqref="D27">
    <cfRule type="colorScale" priority="13">
      <colorScale>
        <cfvo type="num" val="1"/>
        <cfvo type="num" val="2.5"/>
        <cfvo type="num" val="5"/>
        <color rgb="FF00B050"/>
        <color rgb="FFFFEB84"/>
        <color rgb="FFFF0000"/>
      </colorScale>
    </cfRule>
  </conditionalFormatting>
  <conditionalFormatting sqref="D34">
    <cfRule type="colorScale" priority="11">
      <colorScale>
        <cfvo type="num" val="1"/>
        <cfvo type="num" val="2.5"/>
        <cfvo type="num" val="5"/>
        <color rgb="FF00B050"/>
        <color rgb="FFFFEB84"/>
        <color rgb="FFFF0000"/>
      </colorScale>
    </cfRule>
  </conditionalFormatting>
  <conditionalFormatting sqref="D37:D39">
    <cfRule type="colorScale" priority="8">
      <colorScale>
        <cfvo type="num" val="1"/>
        <cfvo type="num" val="2.5"/>
        <cfvo type="num" val="5"/>
        <color rgb="FF00B050"/>
        <color rgb="FFFFEB84"/>
        <color rgb="FFFF0000"/>
      </colorScale>
    </cfRule>
  </conditionalFormatting>
  <conditionalFormatting sqref="D40">
    <cfRule type="colorScale" priority="7">
      <colorScale>
        <cfvo type="num" val="1"/>
        <cfvo type="num" val="2.5"/>
        <cfvo type="num" val="5"/>
        <color rgb="FF00B050"/>
        <color rgb="FFFFEB84"/>
        <color rgb="FFFF0000"/>
      </colorScale>
    </cfRule>
  </conditionalFormatting>
  <conditionalFormatting sqref="D46">
    <cfRule type="colorScale" priority="5">
      <colorScale>
        <cfvo type="num" val="1"/>
        <cfvo type="num" val="2.5"/>
        <cfvo type="num" val="5"/>
        <color rgb="FF00B050"/>
        <color rgb="FFFFEB84"/>
        <color rgb="FFFF0000"/>
      </colorScale>
    </cfRule>
  </conditionalFormatting>
  <conditionalFormatting sqref="D49:D59">
    <cfRule type="colorScale" priority="4">
      <colorScale>
        <cfvo type="num" val="1"/>
        <cfvo type="num" val="2.5"/>
        <cfvo type="num" val="5"/>
        <color rgb="FF00B050"/>
        <color rgb="FFFFEB84"/>
        <color rgb="FFFF0000"/>
      </colorScale>
    </cfRule>
  </conditionalFormatting>
  <conditionalFormatting sqref="D60:D61">
    <cfRule type="colorScale" priority="3">
      <colorScale>
        <cfvo type="num" val="1"/>
        <cfvo type="num" val="2.5"/>
        <cfvo type="num" val="5"/>
        <color rgb="FF00B050"/>
        <color rgb="FFFFEB84"/>
        <color rgb="FFFF0000"/>
      </colorScale>
    </cfRule>
  </conditionalFormatting>
  <conditionalFormatting sqref="C70">
    <cfRule type="dataBar" priority="2">
      <dataBar>
        <cfvo type="num" val="0"/>
        <cfvo type="num" val="1"/>
        <color rgb="FF63C384"/>
      </dataBar>
      <extLst>
        <ext xmlns:x14="http://schemas.microsoft.com/office/spreadsheetml/2009/9/main" uri="{B025F937-C7B1-47D3-B67F-A62EFF666E3E}">
          <x14:id>{6410C878-5D16-4E57-BEA7-AAE5A6332FFE}</x14:id>
        </ext>
      </extLst>
    </cfRule>
  </conditionalFormatting>
  <conditionalFormatting sqref="C63:C69">
    <cfRule type="colorScale" priority="1">
      <colorScale>
        <cfvo type="num" val="1"/>
        <cfvo type="num" val="2.5"/>
        <cfvo type="num" val="5"/>
        <color rgb="FF00B050"/>
        <color rgb="FFFFEB84"/>
        <color rgb="FFFF0000"/>
      </colorScale>
    </cfRule>
  </conditionalFormatting>
  <dataValidations count="1">
    <dataValidation type="whole" allowBlank="1" showInputMessage="1" showErrorMessage="1" sqref="D11:D21 D25:D26 D30:D33 D37:D39 D43:D45 D49:D59">
      <formula1>1</formula1>
      <formula2>5</formula2>
    </dataValidation>
  </dataValidations>
  <pageMargins left="0.7" right="0.7" top="0.75" bottom="0.75" header="0.3" footer="0.3"/>
  <pageSetup paperSize="5" scale="49" fitToHeight="0" orientation="portrait" r:id="rId1"/>
  <headerFooter>
    <oddHeader xml:space="preserve">&amp;R&amp;"-,Bold"GNWT Project Complexity and Risk Assessment Worksheet </oddHeader>
    <oddFooter>&amp;L&amp;D&amp;R&amp;P/&amp;N</oddFooter>
  </headerFooter>
  <rowBreaks count="1" manualBreakCount="1">
    <brk id="61" max="16383" man="1"/>
  </rowBreaks>
  <tableParts count="6">
    <tablePart r:id="rId2"/>
    <tablePart r:id="rId3"/>
    <tablePart r:id="rId4"/>
    <tablePart r:id="rId5"/>
    <tablePart r:id="rId6"/>
    <tablePart r:id="rId7"/>
  </tableParts>
  <extLst>
    <ext xmlns:x14="http://schemas.microsoft.com/office/spreadsheetml/2009/9/main" uri="{78C0D931-6437-407d-A8EE-F0AAD7539E65}">
      <x14:conditionalFormattings>
        <x14:conditionalFormatting xmlns:xm="http://schemas.microsoft.com/office/excel/2006/main">
          <x14:cfRule type="dataBar" id="{6410C878-5D16-4E57-BEA7-AAE5A6332FFE}">
            <x14:dataBar minLength="0" maxLength="100" gradient="0">
              <x14:cfvo type="num">
                <xm:f>0</xm:f>
              </x14:cfvo>
              <x14:cfvo type="num">
                <xm:f>1</xm:f>
              </x14:cfvo>
              <x14:negativeFillColor rgb="FFFF0000"/>
              <x14:axisColor rgb="FF000000"/>
            </x14:dataBar>
          </x14:cfRule>
          <xm:sqref>C70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9016DA4C6C014191DF74CDECA3F402" ma:contentTypeVersion="0" ma:contentTypeDescription="Create a new document." ma:contentTypeScope="" ma:versionID="4199ab83c860f7ada3884f85ef9e4ff8">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49BA54-423F-41BC-9A92-8B1F3421F5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281B8A0-45AE-4DFA-982A-E4F77F0E2B44}">
  <ds:schemaRefs>
    <ds:schemaRef ds:uri="http://schemas.microsoft.com/sharepoint/v3/contenttype/forms"/>
  </ds:schemaRefs>
</ds:datastoreItem>
</file>

<file path=customXml/itemProps3.xml><?xml version="1.0" encoding="utf-8"?>
<ds:datastoreItem xmlns:ds="http://schemas.openxmlformats.org/officeDocument/2006/customXml" ds:itemID="{CE441F1F-40EF-44E0-BEBE-F7944EAB7703}">
  <ds:schemaRefs>
    <ds:schemaRef ds:uri="http://purl.org/dc/term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PCRA</vt:lpstr>
      <vt:lpstr>CompletePercent</vt:lpstr>
    </vt:vector>
  </TitlesOfParts>
  <Company>GNWT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GNWT Project Complexity and Risk Assessment Worksheet</dc:title>
  <dc:creator>Curtis_Naphan</dc:creator>
  <cp:lastModifiedBy>Curtis_Naphan</cp:lastModifiedBy>
  <cp:lastPrinted>2014-06-15T16:14:36Z</cp:lastPrinted>
  <dcterms:created xsi:type="dcterms:W3CDTF">2014-06-13T21:04:39Z</dcterms:created>
  <dcterms:modified xsi:type="dcterms:W3CDTF">2014-10-16T22:24:11Z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0x010100169016DA4C6C014191DF74CDECA3F402</vt:lpwstr>
  </property>
</Properties>
</file>